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37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39" i="1" l="1"/>
  <c r="I139" i="1"/>
  <c r="H139" i="1"/>
  <c r="G139" i="1"/>
  <c r="J82" i="1"/>
  <c r="I82" i="1"/>
  <c r="H82" i="1"/>
  <c r="G82" i="1"/>
  <c r="J44" i="1"/>
  <c r="I44" i="1"/>
  <c r="H44" i="1"/>
  <c r="G44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H196" i="1" l="1"/>
  <c r="J196" i="1"/>
  <c r="G196" i="1"/>
  <c r="F196" i="1"/>
  <c r="L157" i="1"/>
  <c r="L196" i="1" s="1"/>
</calcChain>
</file>

<file path=xl/sharedStrings.xml><?xml version="1.0" encoding="utf-8"?>
<sst xmlns="http://schemas.openxmlformats.org/spreadsheetml/2006/main" count="228" uniqueCount="69">
  <si>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</si>
  <si>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</si>
  <si>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</si>
  <si>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</si>
  <si>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</si>
  <si>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</si>
  <si>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</si>
  <si>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</si>
  <si>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</si>
  <si>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</si>
  <si>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</si>
  <si>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</si>
  <si>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</si>
  <si>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</si>
  <si>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</si>
  <si>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</si>
  <si>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</si>
  <si>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</si>
  <si>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</si>
  <si>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</si>
  <si>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</si>
  <si>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</si>
  <si>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</si>
  <si>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</si>
  <si>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</si>
  <si>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</si>
  <si>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</si>
  <si>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</si>
  <si>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</si>
  <si>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</si>
  <si>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</si>
  <si>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</si>
  <si>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</si>
  <si>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</si>
  <si>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</si>
  <si>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</si>
  <si>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</si>
  <si>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</si>
  <si>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</si>
  <si>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 и пшена  с маслом сливочным</t>
  </si>
  <si>
    <t>Какао с молоком</t>
  </si>
  <si>
    <t>Батон в/с</t>
  </si>
  <si>
    <t>Печенье</t>
  </si>
  <si>
    <t>Сыр    (порциями)</t>
  </si>
  <si>
    <t xml:space="preserve"> Каша  жидкая молочная из манной крупы с маслом сливочным</t>
  </si>
  <si>
    <t>Кофейный напиток с молоком</t>
  </si>
  <si>
    <t>Хлеб пшеничный</t>
  </si>
  <si>
    <t>Фрукт свежий, сезонный  ( Яблоко)</t>
  </si>
  <si>
    <t>яйцо вареное</t>
  </si>
  <si>
    <t>Сырники из творога с  молоком сгущенным</t>
  </si>
  <si>
    <t>Чай с сахаром</t>
  </si>
  <si>
    <t>Фрукт свежий, сезонный  ( киви)</t>
  </si>
  <si>
    <t>Каша вязкая молочная  геркулесовая с маслом сливочным</t>
  </si>
  <si>
    <t>Хлеб пшеничный 1с.</t>
  </si>
  <si>
    <t>Чай с сахаром с лимоном</t>
  </si>
  <si>
    <t>Каша вязкая молочная  ячневаяс маслом сливочным</t>
  </si>
  <si>
    <t>Фрукт свежий, сезонный  ( Мандарин )</t>
  </si>
  <si>
    <t>Омлет натуральный</t>
  </si>
  <si>
    <t xml:space="preserve">Пряники </t>
  </si>
  <si>
    <t>Котлеты рубленные из кур, запеченные с соусом сметанным</t>
  </si>
  <si>
    <t>294/330</t>
  </si>
  <si>
    <t>Макаронные изделия отварные с маслом</t>
  </si>
  <si>
    <t>Каша вязкая молочная из пшенной крупы с маслом сливочным</t>
  </si>
  <si>
    <t xml:space="preserve">Фрукт свежий, сезонный  (Апельсины) </t>
  </si>
  <si>
    <t>Тефтели из говядины с  соусом</t>
  </si>
  <si>
    <t xml:space="preserve"> Каша гречневая рассыпчатая</t>
  </si>
  <si>
    <t>Директор ООО "Общепит-Н"</t>
  </si>
  <si>
    <t>Сидельников Сергей Иванович</t>
  </si>
  <si>
    <t>МОУ-СОШ №9г.Аткарска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</si>
</sst>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Protection="1"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2" fontId="12" fillId="4" borderId="2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Protection="1">
      <protection locked="0"/>
    </xf>
    <xf numFmtId="2" fontId="12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164" fontId="12" fillId="0" borderId="2" xfId="0" applyNumberFormat="1" applyFont="1" applyBorder="1" applyAlignment="1" applyProtection="1">
      <alignment horizontal="center"/>
      <protection locked="0"/>
    </xf>
    <xf numFmtId="0" fontId="12" fillId="4" borderId="4" xfId="0" applyFont="1" applyFill="1" applyBorder="1" applyAlignment="1" applyProtection="1">
      <alignment horizontal="left" wrapText="1"/>
      <protection locked="0"/>
    </xf>
    <xf numFmtId="0" fontId="12" fillId="4" borderId="4" xfId="0" applyFont="1" applyFill="1" applyBorder="1" applyAlignment="1" applyProtection="1">
      <alignment horizontal="center"/>
      <protection locked="0"/>
    </xf>
    <xf numFmtId="2" fontId="12" fillId="4" borderId="4" xfId="0" applyNumberFormat="1" applyFont="1" applyFill="1" applyBorder="1" applyAlignment="1" applyProtection="1">
      <alignment horizontal="center" wrapText="1"/>
      <protection locked="0"/>
    </xf>
    <xf numFmtId="2" fontId="12" fillId="4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4" borderId="2" xfId="0" applyFont="1" applyFill="1" applyBorder="1" applyAlignment="1" applyProtection="1">
      <protection locked="0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0" borderId="2" xfId="0" applyFont="1" applyBorder="1" applyAlignment="1">
      <alignment horizontal="center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protection locked="0"/>
    </xf>
    <xf numFmtId="1" fontId="12" fillId="0" borderId="2" xfId="0" applyNumberFormat="1" applyFont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2" xfId="0" applyNumberFormat="1" applyFont="1" applyBorder="1" applyAlignment="1" applyProtection="1">
      <alignment horizontal="center"/>
      <protection locked="0"/>
    </xf>
    <xf numFmtId="0" fontId="13" fillId="0" borderId="22" xfId="0" applyNumberFormat="1" applyFont="1" applyBorder="1" applyAlignment="1" applyProtection="1">
      <alignment horizontal="center"/>
      <protection locked="0"/>
    </xf>
    <xf numFmtId="164" fontId="13" fillId="0" borderId="22" xfId="0" applyNumberFormat="1" applyFont="1" applyBorder="1" applyAlignment="1" applyProtection="1">
      <alignment horizontal="center"/>
      <protection locked="0"/>
    </xf>
    <xf numFmtId="2" fontId="13" fillId="0" borderId="22" xfId="0" applyNumberFormat="1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 wrapText="1"/>
      <protection locked="0"/>
    </xf>
    <xf numFmtId="2" fontId="12" fillId="0" borderId="4" xfId="0" applyNumberFormat="1" applyFont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164" fontId="12" fillId="4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8" t="s">
        <v>68</v>
      </c>
      <c r="D1" s="69"/>
      <c r="E1" s="69"/>
      <c r="F1" s="12" t="s">
        <v>16</v>
      </c>
      <c r="G1" s="2" t="s">
        <v>17</v>
      </c>
      <c r="H1" s="70" t="s">
        <v>66</v>
      </c>
      <c r="I1" s="70"/>
      <c r="J1" s="70"/>
      <c r="K1" s="70"/>
    </row>
    <row r="2" spans="1:12" ht="17.399999999999999" x14ac:dyDescent="0.25">
      <c r="A2" s="35" t="s">
        <v>6</v>
      </c>
      <c r="C2" s="2"/>
      <c r="G2" s="2" t="s">
        <v>18</v>
      </c>
      <c r="H2" s="70" t="s">
        <v>67</v>
      </c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11</v>
      </c>
      <c r="J3" s="47">
        <v>2023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210</v>
      </c>
      <c r="G6" s="50">
        <v>4.3499999999999996</v>
      </c>
      <c r="H6" s="50">
        <v>9.42</v>
      </c>
      <c r="I6" s="50">
        <v>39.08</v>
      </c>
      <c r="J6" s="50">
        <v>259.36</v>
      </c>
      <c r="K6" s="51">
        <v>175</v>
      </c>
      <c r="L6" s="52">
        <v>23.8</v>
      </c>
    </row>
    <row r="7" spans="1:12" ht="14.4" x14ac:dyDescent="0.3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4.4" x14ac:dyDescent="0.3">
      <c r="A8" s="23"/>
      <c r="B8" s="15"/>
      <c r="C8" s="11"/>
      <c r="D8" s="7" t="s">
        <v>22</v>
      </c>
      <c r="E8" s="53" t="s">
        <v>40</v>
      </c>
      <c r="F8" s="54">
        <v>200</v>
      </c>
      <c r="G8" s="56">
        <v>2.94</v>
      </c>
      <c r="H8" s="56">
        <v>3.42</v>
      </c>
      <c r="I8" s="56">
        <v>17.579999999999998</v>
      </c>
      <c r="J8" s="55">
        <v>118.6</v>
      </c>
      <c r="K8" s="57">
        <v>382</v>
      </c>
      <c r="L8" s="55">
        <v>13</v>
      </c>
    </row>
    <row r="9" spans="1:12" ht="14.4" x14ac:dyDescent="0.3">
      <c r="A9" s="23"/>
      <c r="B9" s="15"/>
      <c r="C9" s="11"/>
      <c r="D9" s="7" t="s">
        <v>23</v>
      </c>
      <c r="E9" s="58" t="s">
        <v>41</v>
      </c>
      <c r="F9" s="57">
        <v>50</v>
      </c>
      <c r="G9" s="59">
        <v>4</v>
      </c>
      <c r="H9" s="59">
        <v>0.7</v>
      </c>
      <c r="I9" s="59">
        <v>21</v>
      </c>
      <c r="J9" s="59">
        <v>106</v>
      </c>
      <c r="K9" s="42"/>
      <c r="L9" s="59">
        <v>5.63</v>
      </c>
    </row>
    <row r="10" spans="1:12" ht="14.4" x14ac:dyDescent="0.3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4.4" x14ac:dyDescent="0.3">
      <c r="A11" s="23"/>
      <c r="B11" s="15"/>
      <c r="C11" s="11"/>
      <c r="D11" s="6"/>
      <c r="E11" s="58" t="s">
        <v>42</v>
      </c>
      <c r="F11" s="57">
        <v>20</v>
      </c>
      <c r="G11" s="59">
        <v>0.8</v>
      </c>
      <c r="H11" s="57">
        <v>1.04</v>
      </c>
      <c r="I11" s="57">
        <v>8.64</v>
      </c>
      <c r="J11" s="59">
        <v>46.92</v>
      </c>
      <c r="K11" s="42"/>
      <c r="L11" s="59">
        <v>4.2</v>
      </c>
    </row>
    <row r="12" spans="1:12" ht="14.4" x14ac:dyDescent="0.3">
      <c r="A12" s="23"/>
      <c r="B12" s="15"/>
      <c r="C12" s="11"/>
      <c r="D12" s="6"/>
      <c r="E12" s="58" t="s">
        <v>43</v>
      </c>
      <c r="F12" s="57">
        <v>20</v>
      </c>
      <c r="G12" s="55">
        <v>4.6399999999999997</v>
      </c>
      <c r="H12" s="55">
        <v>5.9</v>
      </c>
      <c r="I12" s="61">
        <v>0</v>
      </c>
      <c r="J12" s="55">
        <v>71.66</v>
      </c>
      <c r="K12" s="60">
        <v>15</v>
      </c>
      <c r="L12" s="59">
        <v>19.2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16.73</v>
      </c>
      <c r="H13" s="19">
        <f>SUM(H6:H12)</f>
        <v>20.479999999999997</v>
      </c>
      <c r="I13" s="19">
        <f>SUM(I6:I12)</f>
        <v>86.3</v>
      </c>
      <c r="J13" s="19">
        <f>SUM(J6:J12)</f>
        <v>602.54</v>
      </c>
      <c r="K13" s="25"/>
      <c r="L13" s="19">
        <f>SUM(L6:L12)</f>
        <v>65.83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500</v>
      </c>
      <c r="G24" s="32">
        <f t="shared" ref="G24:J24" si="2">G13+G23</f>
        <v>16.73</v>
      </c>
      <c r="H24" s="32">
        <f t="shared" si="2"/>
        <v>20.479999999999997</v>
      </c>
      <c r="I24" s="32">
        <f t="shared" si="2"/>
        <v>86.3</v>
      </c>
      <c r="J24" s="32">
        <f t="shared" si="2"/>
        <v>602.54</v>
      </c>
      <c r="K24" s="32"/>
      <c r="L24" s="32">
        <f t="shared" ref="L24" si="3">L13+L23</f>
        <v>65.83</v>
      </c>
    </row>
    <row r="25" spans="1:12" ht="27.6" x14ac:dyDescent="0.3">
      <c r="A25" s="14">
        <v>1</v>
      </c>
      <c r="B25" s="15">
        <v>2</v>
      </c>
      <c r="C25" s="22" t="s">
        <v>20</v>
      </c>
      <c r="D25" s="5" t="s">
        <v>21</v>
      </c>
      <c r="E25" s="62" t="s">
        <v>44</v>
      </c>
      <c r="F25" s="56">
        <v>210</v>
      </c>
      <c r="G25" s="57">
        <v>4.6500000000000004</v>
      </c>
      <c r="H25" s="57">
        <v>10.050000000000001</v>
      </c>
      <c r="I25" s="59">
        <v>31.1</v>
      </c>
      <c r="J25" s="63">
        <v>233</v>
      </c>
      <c r="K25" s="57">
        <v>181</v>
      </c>
      <c r="L25" s="59">
        <v>22.41</v>
      </c>
    </row>
    <row r="26" spans="1:12" ht="14.4" x14ac:dyDescent="0.3">
      <c r="A26" s="14"/>
      <c r="B26" s="15"/>
      <c r="C26" s="11"/>
      <c r="D26" s="6"/>
      <c r="E26" s="58" t="s">
        <v>48</v>
      </c>
      <c r="F26" s="56">
        <v>40</v>
      </c>
      <c r="G26" s="59">
        <v>5.08</v>
      </c>
      <c r="H26" s="59">
        <v>4.5999999999999996</v>
      </c>
      <c r="I26" s="59">
        <v>0.28000000000000003</v>
      </c>
      <c r="J26" s="59">
        <v>63</v>
      </c>
      <c r="K26" s="57">
        <v>209</v>
      </c>
      <c r="L26" s="59">
        <v>12</v>
      </c>
    </row>
    <row r="27" spans="1:12" ht="14.4" x14ac:dyDescent="0.3">
      <c r="A27" s="14"/>
      <c r="B27" s="15"/>
      <c r="C27" s="11"/>
      <c r="D27" s="7" t="s">
        <v>22</v>
      </c>
      <c r="E27" s="53" t="s">
        <v>45</v>
      </c>
      <c r="F27" s="57">
        <v>200</v>
      </c>
      <c r="G27" s="59">
        <v>3.6</v>
      </c>
      <c r="H27" s="59">
        <v>2.7</v>
      </c>
      <c r="I27" s="59">
        <v>28.3</v>
      </c>
      <c r="J27" s="59">
        <v>151.80000000000001</v>
      </c>
      <c r="K27" s="57">
        <v>379</v>
      </c>
      <c r="L27" s="59">
        <v>13.95</v>
      </c>
    </row>
    <row r="28" spans="1:12" ht="14.4" x14ac:dyDescent="0.3">
      <c r="A28" s="14"/>
      <c r="B28" s="15"/>
      <c r="C28" s="11"/>
      <c r="D28" s="7" t="s">
        <v>23</v>
      </c>
      <c r="E28" s="58" t="s">
        <v>46</v>
      </c>
      <c r="F28" s="57">
        <v>40</v>
      </c>
      <c r="G28" s="59">
        <v>2.4</v>
      </c>
      <c r="H28" s="59">
        <v>0.4</v>
      </c>
      <c r="I28" s="59">
        <v>12.6</v>
      </c>
      <c r="J28" s="59">
        <v>63.6</v>
      </c>
      <c r="K28" s="42"/>
      <c r="L28" s="59">
        <v>2.93</v>
      </c>
    </row>
    <row r="29" spans="1:12" ht="14.4" x14ac:dyDescent="0.3">
      <c r="A29" s="14"/>
      <c r="B29" s="15"/>
      <c r="C29" s="11"/>
      <c r="D29" s="7" t="s">
        <v>24</v>
      </c>
      <c r="E29" s="64" t="s">
        <v>47</v>
      </c>
      <c r="F29" s="65">
        <v>200</v>
      </c>
      <c r="G29" s="66">
        <v>0.86</v>
      </c>
      <c r="H29" s="66">
        <v>0.88</v>
      </c>
      <c r="I29" s="66">
        <v>21.6</v>
      </c>
      <c r="J29" s="67">
        <v>103.4</v>
      </c>
      <c r="K29" s="42"/>
      <c r="L29" s="67">
        <v>40</v>
      </c>
    </row>
    <row r="30" spans="1:12" ht="14.4" x14ac:dyDescent="0.3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f t="shared" ref="G32" si="4">SUM(G25:G31)</f>
        <v>16.59</v>
      </c>
      <c r="H32" s="19">
        <f t="shared" ref="H32" si="5">SUM(H25:H31)</f>
        <v>18.63</v>
      </c>
      <c r="I32" s="19">
        <f t="shared" ref="I32" si="6">SUM(I25:I31)</f>
        <v>93.88</v>
      </c>
      <c r="J32" s="19">
        <f t="shared" ref="J32:L32" si="7">SUM(J25:J31)</f>
        <v>614.80000000000007</v>
      </c>
      <c r="K32" s="25"/>
      <c r="L32" s="19">
        <f t="shared" si="7"/>
        <v>91.289999999999992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690</v>
      </c>
      <c r="G43" s="32">
        <f t="shared" ref="G43" si="12">G32+G42</f>
        <v>16.59</v>
      </c>
      <c r="H43" s="32">
        <f t="shared" ref="H43" si="13">H32+H42</f>
        <v>18.63</v>
      </c>
      <c r="I43" s="32">
        <f t="shared" ref="I43" si="14">I32+I42</f>
        <v>93.88</v>
      </c>
      <c r="J43" s="32">
        <f t="shared" ref="J43:L43" si="15">J32+J42</f>
        <v>614.80000000000007</v>
      </c>
      <c r="K43" s="32"/>
      <c r="L43" s="32">
        <f t="shared" si="15"/>
        <v>91.289999999999992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2" t="s">
        <v>49</v>
      </c>
      <c r="F44" s="56">
        <v>150</v>
      </c>
      <c r="G44" s="59">
        <f>10.8*150/70</f>
        <v>23.142857142857142</v>
      </c>
      <c r="H44" s="59">
        <f>8.97*150/70</f>
        <v>19.221428571428572</v>
      </c>
      <c r="I44" s="59">
        <f>17.14*150/70</f>
        <v>36.728571428571428</v>
      </c>
      <c r="J44" s="59">
        <f>193*150/70</f>
        <v>413.57142857142856</v>
      </c>
      <c r="K44" s="57">
        <v>219</v>
      </c>
      <c r="L44" s="59">
        <v>65.63</v>
      </c>
    </row>
    <row r="45" spans="1:12" ht="14.4" x14ac:dyDescent="0.3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4.4" x14ac:dyDescent="0.3">
      <c r="A46" s="23"/>
      <c r="B46" s="15"/>
      <c r="C46" s="11"/>
      <c r="D46" s="7" t="s">
        <v>22</v>
      </c>
      <c r="E46" s="58" t="s">
        <v>50</v>
      </c>
      <c r="F46" s="57">
        <v>200</v>
      </c>
      <c r="G46" s="59">
        <v>0.1</v>
      </c>
      <c r="H46" s="57">
        <v>0</v>
      </c>
      <c r="I46" s="59">
        <v>15</v>
      </c>
      <c r="J46" s="59">
        <v>60</v>
      </c>
      <c r="K46" s="57">
        <v>376</v>
      </c>
      <c r="L46" s="59">
        <v>1.88</v>
      </c>
    </row>
    <row r="47" spans="1:12" ht="14.4" x14ac:dyDescent="0.3">
      <c r="A47" s="23"/>
      <c r="B47" s="15"/>
      <c r="C47" s="11"/>
      <c r="D47" s="7" t="s">
        <v>23</v>
      </c>
      <c r="E47" s="40"/>
      <c r="F47" s="41"/>
      <c r="G47" s="41"/>
      <c r="H47" s="41"/>
      <c r="I47" s="41"/>
      <c r="J47" s="41"/>
      <c r="K47" s="42"/>
      <c r="L47" s="41"/>
    </row>
    <row r="48" spans="1:12" ht="14.4" x14ac:dyDescent="0.3">
      <c r="A48" s="23"/>
      <c r="B48" s="15"/>
      <c r="C48" s="11"/>
      <c r="D48" s="7" t="s">
        <v>24</v>
      </c>
      <c r="E48" s="74" t="s">
        <v>51</v>
      </c>
      <c r="F48" s="56">
        <v>150</v>
      </c>
      <c r="G48" s="67">
        <v>1.22</v>
      </c>
      <c r="H48" s="65">
        <v>0.63</v>
      </c>
      <c r="I48" s="67">
        <v>12.8</v>
      </c>
      <c r="J48" s="55">
        <v>74.3</v>
      </c>
      <c r="K48" s="42"/>
      <c r="L48" s="55">
        <v>43.5</v>
      </c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24.462857142857143</v>
      </c>
      <c r="H51" s="19">
        <f t="shared" ref="H51" si="17">SUM(H44:H50)</f>
        <v>19.851428571428571</v>
      </c>
      <c r="I51" s="19">
        <f t="shared" ref="I51" si="18">SUM(I44:I50)</f>
        <v>64.528571428571425</v>
      </c>
      <c r="J51" s="19">
        <f t="shared" ref="J51:L51" si="19">SUM(J44:J50)</f>
        <v>547.87142857142851</v>
      </c>
      <c r="K51" s="25"/>
      <c r="L51" s="19">
        <f t="shared" si="19"/>
        <v>111.00999999999999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500</v>
      </c>
      <c r="G62" s="32">
        <f t="shared" ref="G62" si="24">G51+G61</f>
        <v>24.462857142857143</v>
      </c>
      <c r="H62" s="32">
        <f t="shared" ref="H62" si="25">H51+H61</f>
        <v>19.851428571428571</v>
      </c>
      <c r="I62" s="32">
        <f t="shared" ref="I62" si="26">I51+I61</f>
        <v>64.528571428571425</v>
      </c>
      <c r="J62" s="32">
        <f t="shared" ref="J62:L62" si="27">J51+J61</f>
        <v>547.87142857142851</v>
      </c>
      <c r="K62" s="32"/>
      <c r="L62" s="32">
        <f t="shared" si="27"/>
        <v>111.00999999999999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75" t="s">
        <v>52</v>
      </c>
      <c r="F63" s="39">
        <v>210</v>
      </c>
      <c r="G63" s="55">
        <v>5.7428571428571429</v>
      </c>
      <c r="H63" s="55">
        <v>10.961904761904762</v>
      </c>
      <c r="I63" s="55">
        <v>31.723809523809525</v>
      </c>
      <c r="J63" s="55">
        <v>248.57142857142858</v>
      </c>
      <c r="K63" s="76">
        <v>173</v>
      </c>
      <c r="L63" s="55">
        <v>23.56</v>
      </c>
    </row>
    <row r="64" spans="1:12" ht="14.4" x14ac:dyDescent="0.3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4.4" x14ac:dyDescent="0.3">
      <c r="A65" s="23"/>
      <c r="B65" s="15"/>
      <c r="C65" s="11"/>
      <c r="D65" s="7" t="s">
        <v>22</v>
      </c>
      <c r="E65" s="79" t="s">
        <v>54</v>
      </c>
      <c r="F65" s="57">
        <v>200</v>
      </c>
      <c r="G65" s="59">
        <v>0.2</v>
      </c>
      <c r="H65" s="80">
        <v>0</v>
      </c>
      <c r="I65" s="59">
        <v>16</v>
      </c>
      <c r="J65" s="59">
        <v>65</v>
      </c>
      <c r="K65" s="57">
        <v>377</v>
      </c>
      <c r="L65" s="57">
        <v>4.4400000000000004</v>
      </c>
    </row>
    <row r="66" spans="1:12" ht="14.4" x14ac:dyDescent="0.3">
      <c r="A66" s="23"/>
      <c r="B66" s="15"/>
      <c r="C66" s="11"/>
      <c r="D66" s="7" t="s">
        <v>23</v>
      </c>
      <c r="E66" s="77" t="s">
        <v>53</v>
      </c>
      <c r="F66" s="78">
        <v>80</v>
      </c>
      <c r="G66" s="55">
        <v>3.16</v>
      </c>
      <c r="H66" s="55">
        <v>0.4</v>
      </c>
      <c r="I66" s="55">
        <v>19.32</v>
      </c>
      <c r="J66" s="55">
        <v>93.52</v>
      </c>
      <c r="K66" s="42"/>
      <c r="L66" s="55">
        <v>5.87</v>
      </c>
    </row>
    <row r="67" spans="1:12" ht="14.4" x14ac:dyDescent="0.3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4.4" x14ac:dyDescent="0.3">
      <c r="A68" s="23"/>
      <c r="B68" s="15"/>
      <c r="C68" s="11"/>
      <c r="D68" s="6"/>
      <c r="E68" s="58" t="s">
        <v>43</v>
      </c>
      <c r="F68" s="57">
        <v>20</v>
      </c>
      <c r="G68" s="55">
        <v>4.6399999999999997</v>
      </c>
      <c r="H68" s="55">
        <v>5.9</v>
      </c>
      <c r="I68" s="61">
        <v>0</v>
      </c>
      <c r="J68" s="55">
        <v>71.66</v>
      </c>
      <c r="K68" s="60">
        <v>15</v>
      </c>
      <c r="L68" s="59">
        <v>19.2</v>
      </c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28">SUM(G63:G69)</f>
        <v>13.742857142857144</v>
      </c>
      <c r="H70" s="19">
        <f t="shared" ref="H70" si="29">SUM(H63:H69)</f>
        <v>17.261904761904763</v>
      </c>
      <c r="I70" s="19">
        <f t="shared" ref="I70" si="30">SUM(I63:I69)</f>
        <v>67.043809523809529</v>
      </c>
      <c r="J70" s="19">
        <f t="shared" ref="J70:L70" si="31">SUM(J63:J69)</f>
        <v>478.75142857142851</v>
      </c>
      <c r="K70" s="25"/>
      <c r="L70" s="19">
        <f t="shared" si="31"/>
        <v>53.069999999999993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510</v>
      </c>
      <c r="G81" s="32">
        <f t="shared" ref="G81" si="36">G70+G80</f>
        <v>13.742857142857144</v>
      </c>
      <c r="H81" s="32">
        <f t="shared" ref="H81" si="37">H70+H80</f>
        <v>17.261904761904763</v>
      </c>
      <c r="I81" s="32">
        <f t="shared" ref="I81" si="38">I70+I80</f>
        <v>67.043809523809529</v>
      </c>
      <c r="J81" s="32">
        <f t="shared" ref="J81:L81" si="39">J70+J80</f>
        <v>478.75142857142851</v>
      </c>
      <c r="K81" s="32"/>
      <c r="L81" s="32">
        <f t="shared" si="39"/>
        <v>53.069999999999993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2" t="s">
        <v>49</v>
      </c>
      <c r="F82" s="56">
        <v>150</v>
      </c>
      <c r="G82" s="59">
        <f>10.8*150/70</f>
        <v>23.142857142857142</v>
      </c>
      <c r="H82" s="59">
        <f>8.97*150/70</f>
        <v>19.221428571428572</v>
      </c>
      <c r="I82" s="59">
        <f>17.14*150/70</f>
        <v>36.728571428571428</v>
      </c>
      <c r="J82" s="59">
        <f>193*150/70</f>
        <v>413.57142857142856</v>
      </c>
      <c r="K82" s="57">
        <v>219</v>
      </c>
      <c r="L82" s="59">
        <v>65.63</v>
      </c>
    </row>
    <row r="83" spans="1:12" ht="14.4" x14ac:dyDescent="0.3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3"/>
      <c r="B84" s="15"/>
      <c r="C84" s="11"/>
      <c r="D84" s="7" t="s">
        <v>22</v>
      </c>
      <c r="E84" s="58" t="s">
        <v>50</v>
      </c>
      <c r="F84" s="57">
        <v>200</v>
      </c>
      <c r="G84" s="59">
        <v>0.1</v>
      </c>
      <c r="H84" s="57">
        <v>0</v>
      </c>
      <c r="I84" s="59">
        <v>15</v>
      </c>
      <c r="J84" s="59">
        <v>60</v>
      </c>
      <c r="K84" s="57">
        <v>376</v>
      </c>
      <c r="L84" s="59">
        <v>1.88</v>
      </c>
    </row>
    <row r="85" spans="1:12" ht="14.4" x14ac:dyDescent="0.3">
      <c r="A85" s="23"/>
      <c r="B85" s="15"/>
      <c r="C85" s="11"/>
      <c r="D85" s="7" t="s">
        <v>23</v>
      </c>
      <c r="E85" s="40"/>
      <c r="F85" s="41"/>
      <c r="G85" s="41"/>
      <c r="H85" s="41"/>
      <c r="I85" s="41"/>
      <c r="J85" s="41"/>
      <c r="K85" s="42"/>
      <c r="L85" s="41"/>
    </row>
    <row r="86" spans="1:12" ht="14.4" x14ac:dyDescent="0.3">
      <c r="A86" s="23"/>
      <c r="B86" s="15"/>
      <c r="C86" s="11"/>
      <c r="D86" s="7" t="s">
        <v>24</v>
      </c>
      <c r="E86" s="64" t="s">
        <v>47</v>
      </c>
      <c r="F86" s="65">
        <v>200</v>
      </c>
      <c r="G86" s="66">
        <v>0.86</v>
      </c>
      <c r="H86" s="66">
        <v>0.88</v>
      </c>
      <c r="I86" s="66">
        <v>21.6</v>
      </c>
      <c r="J86" s="67">
        <v>103.4</v>
      </c>
      <c r="K86" s="67"/>
      <c r="L86" s="67">
        <v>40</v>
      </c>
    </row>
    <row r="87" spans="1:12" ht="14.4" x14ac:dyDescent="0.3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0">SUM(G82:G88)</f>
        <v>24.102857142857143</v>
      </c>
      <c r="H89" s="19">
        <f t="shared" ref="H89" si="41">SUM(H82:H88)</f>
        <v>20.101428571428571</v>
      </c>
      <c r="I89" s="19">
        <f t="shared" ref="I89" si="42">SUM(I82:I88)</f>
        <v>73.328571428571422</v>
      </c>
      <c r="J89" s="19">
        <f t="shared" ref="J89:L89" si="43">SUM(J82:J88)</f>
        <v>576.97142857142853</v>
      </c>
      <c r="K89" s="25"/>
      <c r="L89" s="19">
        <f t="shared" si="43"/>
        <v>107.50999999999999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550</v>
      </c>
      <c r="G100" s="32">
        <f t="shared" ref="G100" si="48">G89+G99</f>
        <v>24.102857142857143</v>
      </c>
      <c r="H100" s="32">
        <f t="shared" ref="H100" si="49">H89+H99</f>
        <v>20.101428571428571</v>
      </c>
      <c r="I100" s="32">
        <f t="shared" ref="I100" si="50">I89+I99</f>
        <v>73.328571428571422</v>
      </c>
      <c r="J100" s="32">
        <f t="shared" ref="J100:L100" si="51">J89+J99</f>
        <v>576.97142857142853</v>
      </c>
      <c r="K100" s="32"/>
      <c r="L100" s="32">
        <f t="shared" si="51"/>
        <v>107.50999999999999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81" t="s">
        <v>55</v>
      </c>
      <c r="F101" s="39">
        <v>210</v>
      </c>
      <c r="G101" s="55">
        <v>6.1</v>
      </c>
      <c r="H101" s="55">
        <v>11.3</v>
      </c>
      <c r="I101" s="55">
        <v>33.5</v>
      </c>
      <c r="J101" s="55">
        <v>280</v>
      </c>
      <c r="K101" s="57">
        <v>174</v>
      </c>
      <c r="L101" s="56">
        <v>22.68</v>
      </c>
    </row>
    <row r="102" spans="1:12" ht="14.4" x14ac:dyDescent="0.3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4.4" x14ac:dyDescent="0.3">
      <c r="A103" s="23"/>
      <c r="B103" s="15"/>
      <c r="C103" s="11"/>
      <c r="D103" s="7" t="s">
        <v>22</v>
      </c>
      <c r="E103" s="82" t="s">
        <v>54</v>
      </c>
      <c r="F103" s="57">
        <v>200</v>
      </c>
      <c r="G103" s="59">
        <v>0.2</v>
      </c>
      <c r="H103" s="80">
        <v>0</v>
      </c>
      <c r="I103" s="59">
        <v>16</v>
      </c>
      <c r="J103" s="59">
        <v>65</v>
      </c>
      <c r="K103" s="57">
        <v>377</v>
      </c>
      <c r="L103" s="59">
        <v>4.4400000000000004</v>
      </c>
    </row>
    <row r="104" spans="1:12" ht="14.4" x14ac:dyDescent="0.3">
      <c r="A104" s="23"/>
      <c r="B104" s="15"/>
      <c r="C104" s="11"/>
      <c r="D104" s="7" t="s">
        <v>23</v>
      </c>
      <c r="E104" s="82" t="s">
        <v>53</v>
      </c>
      <c r="F104" s="83">
        <v>80</v>
      </c>
      <c r="G104" s="59">
        <v>3.16</v>
      </c>
      <c r="H104" s="59">
        <v>0.4</v>
      </c>
      <c r="I104" s="59">
        <v>19.32</v>
      </c>
      <c r="J104" s="59">
        <v>93.52</v>
      </c>
      <c r="K104" s="42"/>
      <c r="L104" s="59">
        <v>5.87</v>
      </c>
    </row>
    <row r="105" spans="1:12" ht="14.4" x14ac:dyDescent="0.3">
      <c r="A105" s="23"/>
      <c r="B105" s="15"/>
      <c r="C105" s="11"/>
      <c r="D105" s="7" t="s">
        <v>24</v>
      </c>
      <c r="E105" s="64" t="s">
        <v>56</v>
      </c>
      <c r="F105" s="84">
        <v>165</v>
      </c>
      <c r="G105" s="84">
        <v>1.2</v>
      </c>
      <c r="H105" s="84">
        <v>0</v>
      </c>
      <c r="I105" s="85">
        <v>20</v>
      </c>
      <c r="J105" s="85">
        <v>79.5</v>
      </c>
      <c r="K105" s="42"/>
      <c r="L105" s="86">
        <v>49.4</v>
      </c>
    </row>
    <row r="106" spans="1:12" ht="14.4" x14ac:dyDescent="0.3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655</v>
      </c>
      <c r="G108" s="19">
        <f t="shared" ref="G108:J108" si="52">SUM(G101:G107)</f>
        <v>10.66</v>
      </c>
      <c r="H108" s="19">
        <f t="shared" si="52"/>
        <v>11.700000000000001</v>
      </c>
      <c r="I108" s="19">
        <f t="shared" si="52"/>
        <v>88.82</v>
      </c>
      <c r="J108" s="19">
        <f t="shared" si="52"/>
        <v>518.02</v>
      </c>
      <c r="K108" s="25"/>
      <c r="L108" s="19">
        <f t="shared" ref="L108" si="53">SUM(L101:L107)</f>
        <v>82.39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655</v>
      </c>
      <c r="G119" s="32">
        <f t="shared" ref="G119" si="56">G108+G118</f>
        <v>10.66</v>
      </c>
      <c r="H119" s="32">
        <f t="shared" ref="H119" si="57">H108+H118</f>
        <v>11.700000000000001</v>
      </c>
      <c r="I119" s="32">
        <f t="shared" ref="I119" si="58">I108+I118</f>
        <v>88.82</v>
      </c>
      <c r="J119" s="32">
        <f t="shared" ref="J119:L119" si="59">J108+J118</f>
        <v>518.02</v>
      </c>
      <c r="K119" s="32"/>
      <c r="L119" s="32">
        <f t="shared" si="59"/>
        <v>82.39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2" t="s">
        <v>57</v>
      </c>
      <c r="F120" s="57">
        <v>200</v>
      </c>
      <c r="G120" s="59">
        <v>13.7</v>
      </c>
      <c r="H120" s="59">
        <v>27.6</v>
      </c>
      <c r="I120" s="59">
        <v>14.5</v>
      </c>
      <c r="J120" s="59">
        <v>362.1</v>
      </c>
      <c r="K120" s="56">
        <v>210</v>
      </c>
      <c r="L120" s="59">
        <v>62.74</v>
      </c>
    </row>
    <row r="121" spans="1:12" ht="14.4" x14ac:dyDescent="0.3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14"/>
      <c r="B122" s="15"/>
      <c r="C122" s="11"/>
      <c r="D122" s="7" t="s">
        <v>22</v>
      </c>
      <c r="E122" s="53" t="s">
        <v>50</v>
      </c>
      <c r="F122" s="57">
        <v>200</v>
      </c>
      <c r="G122" s="59">
        <v>0.1</v>
      </c>
      <c r="H122" s="80">
        <v>0</v>
      </c>
      <c r="I122" s="59">
        <v>15</v>
      </c>
      <c r="J122" s="59">
        <v>60</v>
      </c>
      <c r="K122" s="57">
        <v>376</v>
      </c>
      <c r="L122" s="59">
        <v>1.88</v>
      </c>
    </row>
    <row r="123" spans="1:12" ht="14.4" x14ac:dyDescent="0.3">
      <c r="A123" s="14"/>
      <c r="B123" s="15"/>
      <c r="C123" s="11"/>
      <c r="D123" s="7" t="s">
        <v>23</v>
      </c>
      <c r="E123" s="53" t="s">
        <v>53</v>
      </c>
      <c r="F123" s="56">
        <v>40</v>
      </c>
      <c r="G123" s="55">
        <v>3.16</v>
      </c>
      <c r="H123" s="55">
        <v>0.4</v>
      </c>
      <c r="I123" s="55">
        <v>19.32</v>
      </c>
      <c r="J123" s="55">
        <v>93.52</v>
      </c>
      <c r="K123" s="42"/>
      <c r="L123" s="55">
        <v>2.93</v>
      </c>
    </row>
    <row r="124" spans="1:12" ht="14.4" x14ac:dyDescent="0.3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14"/>
      <c r="B125" s="15"/>
      <c r="C125" s="11"/>
      <c r="D125" s="6"/>
      <c r="E125" s="53" t="s">
        <v>58</v>
      </c>
      <c r="F125" s="56">
        <v>60</v>
      </c>
      <c r="G125" s="55">
        <v>3</v>
      </c>
      <c r="H125" s="55">
        <v>2.33</v>
      </c>
      <c r="I125" s="55">
        <v>37.5</v>
      </c>
      <c r="J125" s="55">
        <v>183.33</v>
      </c>
      <c r="K125" s="42"/>
      <c r="L125" s="55">
        <v>13.2</v>
      </c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0">SUM(G120:G126)</f>
        <v>19.96</v>
      </c>
      <c r="H127" s="19">
        <f t="shared" si="60"/>
        <v>30.33</v>
      </c>
      <c r="I127" s="19">
        <f t="shared" si="60"/>
        <v>86.32</v>
      </c>
      <c r="J127" s="19">
        <f t="shared" si="60"/>
        <v>698.95</v>
      </c>
      <c r="K127" s="25"/>
      <c r="L127" s="19">
        <f t="shared" ref="L127" si="61">SUM(L120:L126)</f>
        <v>80.750000000000014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500</v>
      </c>
      <c r="G138" s="32">
        <f t="shared" ref="G138" si="64">G127+G137</f>
        <v>19.96</v>
      </c>
      <c r="H138" s="32">
        <f t="shared" ref="H138" si="65">H127+H137</f>
        <v>30.33</v>
      </c>
      <c r="I138" s="32">
        <f t="shared" ref="I138" si="66">I127+I137</f>
        <v>86.32</v>
      </c>
      <c r="J138" s="32">
        <f t="shared" ref="J138:L138" si="67">J127+J137</f>
        <v>698.95</v>
      </c>
      <c r="K138" s="32"/>
      <c r="L138" s="32">
        <f t="shared" si="67"/>
        <v>80.750000000000014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81" t="s">
        <v>59</v>
      </c>
      <c r="F139" s="57">
        <v>120</v>
      </c>
      <c r="G139" s="87">
        <f>8.6*90/120</f>
        <v>6.45</v>
      </c>
      <c r="H139" s="87">
        <f>11.4*90/120</f>
        <v>8.5500000000000007</v>
      </c>
      <c r="I139" s="88">
        <f>9.06*90/120</f>
        <v>6.7950000000000008</v>
      </c>
      <c r="J139" s="59">
        <f>172.8*90/120</f>
        <v>129.60000000000002</v>
      </c>
      <c r="K139" s="89" t="s">
        <v>60</v>
      </c>
      <c r="L139" s="59">
        <v>48.9</v>
      </c>
    </row>
    <row r="140" spans="1:12" ht="14.4" x14ac:dyDescent="0.3">
      <c r="A140" s="23"/>
      <c r="B140" s="15"/>
      <c r="C140" s="11"/>
      <c r="D140" s="6"/>
      <c r="E140" s="75" t="s">
        <v>61</v>
      </c>
      <c r="F140" s="57">
        <v>150</v>
      </c>
      <c r="G140" s="57">
        <v>5.52</v>
      </c>
      <c r="H140" s="59">
        <v>4.5</v>
      </c>
      <c r="I140" s="59">
        <v>26.45</v>
      </c>
      <c r="J140" s="59">
        <v>168.45</v>
      </c>
      <c r="K140" s="57">
        <v>309</v>
      </c>
      <c r="L140" s="59">
        <v>9.94</v>
      </c>
    </row>
    <row r="141" spans="1:12" ht="14.4" x14ac:dyDescent="0.3">
      <c r="A141" s="23"/>
      <c r="B141" s="15"/>
      <c r="C141" s="11"/>
      <c r="D141" s="7" t="s">
        <v>22</v>
      </c>
      <c r="E141" s="90" t="s">
        <v>45</v>
      </c>
      <c r="F141" s="57">
        <v>200</v>
      </c>
      <c r="G141" s="59">
        <v>3.6</v>
      </c>
      <c r="H141" s="59">
        <v>2.7</v>
      </c>
      <c r="I141" s="59">
        <v>28.3</v>
      </c>
      <c r="J141" s="59">
        <v>151.80000000000001</v>
      </c>
      <c r="K141" s="57">
        <v>379</v>
      </c>
      <c r="L141" s="59">
        <v>13.95</v>
      </c>
    </row>
    <row r="142" spans="1:12" ht="15.75" customHeight="1" x14ac:dyDescent="0.3">
      <c r="A142" s="23"/>
      <c r="B142" s="15"/>
      <c r="C142" s="11"/>
      <c r="D142" s="7" t="s">
        <v>23</v>
      </c>
      <c r="E142" s="91" t="s">
        <v>53</v>
      </c>
      <c r="F142" s="57">
        <v>40</v>
      </c>
      <c r="G142" s="57">
        <v>3.16</v>
      </c>
      <c r="H142" s="59">
        <v>0.4</v>
      </c>
      <c r="I142" s="59">
        <v>19.32</v>
      </c>
      <c r="J142" s="59">
        <v>93.52</v>
      </c>
      <c r="K142" s="42"/>
      <c r="L142" s="59">
        <v>2.93</v>
      </c>
    </row>
    <row r="143" spans="1:12" ht="14.4" x14ac:dyDescent="0.3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8">SUM(G139:G145)</f>
        <v>18.729999999999997</v>
      </c>
      <c r="H146" s="19">
        <f t="shared" si="68"/>
        <v>16.149999999999999</v>
      </c>
      <c r="I146" s="19">
        <f t="shared" si="68"/>
        <v>80.865000000000009</v>
      </c>
      <c r="J146" s="19">
        <f t="shared" si="68"/>
        <v>543.37</v>
      </c>
      <c r="K146" s="25"/>
      <c r="L146" s="19">
        <f t="shared" ref="L146" si="69">SUM(L139:L145)</f>
        <v>75.72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510</v>
      </c>
      <c r="G157" s="32">
        <f t="shared" ref="G157" si="72">G146+G156</f>
        <v>18.729999999999997</v>
      </c>
      <c r="H157" s="32">
        <f t="shared" ref="H157" si="73">H146+H156</f>
        <v>16.149999999999999</v>
      </c>
      <c r="I157" s="32">
        <f t="shared" ref="I157" si="74">I146+I156</f>
        <v>80.865000000000009</v>
      </c>
      <c r="J157" s="32">
        <f t="shared" ref="J157:L157" si="75">J146+J156</f>
        <v>543.37</v>
      </c>
      <c r="K157" s="32"/>
      <c r="L157" s="32">
        <f t="shared" si="75"/>
        <v>75.72</v>
      </c>
    </row>
    <row r="158" spans="1:12" ht="27.6" x14ac:dyDescent="0.3">
      <c r="A158" s="20">
        <v>2</v>
      </c>
      <c r="B158" s="21">
        <v>4</v>
      </c>
      <c r="C158" s="22" t="s">
        <v>20</v>
      </c>
      <c r="D158" s="5" t="s">
        <v>21</v>
      </c>
      <c r="E158" s="92" t="s">
        <v>62</v>
      </c>
      <c r="F158" s="57">
        <v>210</v>
      </c>
      <c r="G158" s="59">
        <v>8.6</v>
      </c>
      <c r="H158" s="59">
        <v>12.4</v>
      </c>
      <c r="I158" s="59">
        <v>46</v>
      </c>
      <c r="J158" s="59">
        <v>330</v>
      </c>
      <c r="K158" s="57">
        <v>173</v>
      </c>
      <c r="L158" s="57">
        <v>23.7</v>
      </c>
    </row>
    <row r="159" spans="1:12" ht="14.4" x14ac:dyDescent="0.3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4" x14ac:dyDescent="0.3">
      <c r="A160" s="23"/>
      <c r="B160" s="15"/>
      <c r="C160" s="11"/>
      <c r="D160" s="7" t="s">
        <v>22</v>
      </c>
      <c r="E160" s="58" t="s">
        <v>50</v>
      </c>
      <c r="F160" s="57">
        <v>200</v>
      </c>
      <c r="G160" s="59">
        <v>0.1</v>
      </c>
      <c r="H160" s="80">
        <v>0</v>
      </c>
      <c r="I160" s="59">
        <v>15</v>
      </c>
      <c r="J160" s="59">
        <v>60</v>
      </c>
      <c r="K160" s="57">
        <v>376</v>
      </c>
      <c r="L160" s="59">
        <v>1.88</v>
      </c>
    </row>
    <row r="161" spans="1:12" ht="14.4" x14ac:dyDescent="0.3">
      <c r="A161" s="23"/>
      <c r="B161" s="15"/>
      <c r="C161" s="11"/>
      <c r="D161" s="7" t="s">
        <v>23</v>
      </c>
      <c r="E161" s="91" t="s">
        <v>53</v>
      </c>
      <c r="F161" s="57">
        <v>40</v>
      </c>
      <c r="G161" s="59">
        <v>3.16</v>
      </c>
      <c r="H161" s="59">
        <v>0.4</v>
      </c>
      <c r="I161" s="59">
        <v>19.32</v>
      </c>
      <c r="J161" s="59">
        <v>93.52</v>
      </c>
      <c r="K161" s="42"/>
      <c r="L161" s="59">
        <v>2.93</v>
      </c>
    </row>
    <row r="162" spans="1:12" ht="14.4" x14ac:dyDescent="0.3">
      <c r="A162" s="23"/>
      <c r="B162" s="15"/>
      <c r="C162" s="11"/>
      <c r="D162" s="7" t="s">
        <v>24</v>
      </c>
      <c r="E162" s="77" t="s">
        <v>63</v>
      </c>
      <c r="F162" s="56">
        <v>300</v>
      </c>
      <c r="G162" s="55">
        <v>2.7</v>
      </c>
      <c r="H162" s="56">
        <v>0.6</v>
      </c>
      <c r="I162" s="55">
        <v>24.3</v>
      </c>
      <c r="J162" s="93">
        <v>129</v>
      </c>
      <c r="K162" s="42"/>
      <c r="L162" s="55">
        <v>84</v>
      </c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750</v>
      </c>
      <c r="G165" s="19">
        <f t="shared" ref="G165:J165" si="76">SUM(G158:G164)</f>
        <v>14.559999999999999</v>
      </c>
      <c r="H165" s="19">
        <f t="shared" si="76"/>
        <v>13.4</v>
      </c>
      <c r="I165" s="19">
        <f t="shared" si="76"/>
        <v>104.61999999999999</v>
      </c>
      <c r="J165" s="19">
        <f t="shared" si="76"/>
        <v>612.52</v>
      </c>
      <c r="K165" s="25"/>
      <c r="L165" s="19">
        <f t="shared" ref="L165" si="77">SUM(L158:L164)</f>
        <v>112.50999999999999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750</v>
      </c>
      <c r="G176" s="32">
        <f t="shared" ref="G176" si="80">G165+G175</f>
        <v>14.559999999999999</v>
      </c>
      <c r="H176" s="32">
        <f t="shared" ref="H176" si="81">H165+H175</f>
        <v>13.4</v>
      </c>
      <c r="I176" s="32">
        <f t="shared" ref="I176" si="82">I165+I175</f>
        <v>104.61999999999999</v>
      </c>
      <c r="J176" s="32">
        <f t="shared" ref="J176:L176" si="83">J165+J175</f>
        <v>612.52</v>
      </c>
      <c r="K176" s="32"/>
      <c r="L176" s="32">
        <f t="shared" si="83"/>
        <v>112.50999999999999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91" t="s">
        <v>64</v>
      </c>
      <c r="F177" s="57">
        <v>120</v>
      </c>
      <c r="G177" s="59">
        <v>6.75</v>
      </c>
      <c r="H177" s="59">
        <v>11.053636363636365</v>
      </c>
      <c r="I177" s="59">
        <v>10.030909090909091</v>
      </c>
      <c r="J177" s="59">
        <v>165.84545454545454</v>
      </c>
      <c r="K177" s="57">
        <v>279</v>
      </c>
      <c r="L177" s="59">
        <v>46.03</v>
      </c>
    </row>
    <row r="178" spans="1:12" ht="14.4" x14ac:dyDescent="0.3">
      <c r="A178" s="23"/>
      <c r="B178" s="15"/>
      <c r="C178" s="11"/>
      <c r="D178" s="6"/>
      <c r="E178" s="92" t="s">
        <v>65</v>
      </c>
      <c r="F178" s="57">
        <v>150</v>
      </c>
      <c r="G178" s="59">
        <v>6.3</v>
      </c>
      <c r="H178" s="59">
        <v>9.9</v>
      </c>
      <c r="I178" s="59">
        <v>46.7</v>
      </c>
      <c r="J178" s="59">
        <v>300.89999999999998</v>
      </c>
      <c r="K178" s="57">
        <v>171</v>
      </c>
      <c r="L178" s="59">
        <v>16.52</v>
      </c>
    </row>
    <row r="179" spans="1:12" ht="14.4" x14ac:dyDescent="0.3">
      <c r="A179" s="23"/>
      <c r="B179" s="15"/>
      <c r="C179" s="11"/>
      <c r="D179" s="7" t="s">
        <v>22</v>
      </c>
      <c r="E179" s="82" t="s">
        <v>54</v>
      </c>
      <c r="F179" s="57">
        <v>200</v>
      </c>
      <c r="G179" s="59">
        <v>0.2</v>
      </c>
      <c r="H179" s="80">
        <v>0</v>
      </c>
      <c r="I179" s="59">
        <v>16</v>
      </c>
      <c r="J179" s="59">
        <v>65</v>
      </c>
      <c r="K179" s="57">
        <v>377</v>
      </c>
      <c r="L179" s="59">
        <v>4.4400000000000004</v>
      </c>
    </row>
    <row r="180" spans="1:12" ht="14.4" x14ac:dyDescent="0.3">
      <c r="A180" s="23"/>
      <c r="B180" s="15"/>
      <c r="C180" s="11"/>
      <c r="D180" s="7" t="s">
        <v>23</v>
      </c>
      <c r="E180" s="58" t="s">
        <v>53</v>
      </c>
      <c r="F180" s="57">
        <v>40</v>
      </c>
      <c r="G180" s="59">
        <v>3.16</v>
      </c>
      <c r="H180" s="59">
        <v>0.4</v>
      </c>
      <c r="I180" s="59">
        <v>19.32</v>
      </c>
      <c r="J180" s="59">
        <v>93.52</v>
      </c>
      <c r="K180" s="42"/>
      <c r="L180" s="59">
        <v>2.93</v>
      </c>
    </row>
    <row r="181" spans="1:12" ht="14.4" x14ac:dyDescent="0.3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4">SUM(G177:G183)</f>
        <v>16.41</v>
      </c>
      <c r="H184" s="19">
        <f t="shared" si="84"/>
        <v>21.353636363636362</v>
      </c>
      <c r="I184" s="19">
        <f t="shared" si="84"/>
        <v>92.050909090909101</v>
      </c>
      <c r="J184" s="19">
        <f t="shared" si="84"/>
        <v>625.26545454545453</v>
      </c>
      <c r="K184" s="25"/>
      <c r="L184" s="19">
        <f t="shared" ref="L184" si="85">SUM(L177:L183)</f>
        <v>69.92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510</v>
      </c>
      <c r="G195" s="32">
        <f t="shared" ref="G195" si="88">G184+G194</f>
        <v>16.41</v>
      </c>
      <c r="H195" s="32">
        <f t="shared" ref="H195" si="89">H184+H194</f>
        <v>21.353636363636362</v>
      </c>
      <c r="I195" s="32">
        <f t="shared" ref="I195" si="90">I184+I194</f>
        <v>92.050909090909101</v>
      </c>
      <c r="J195" s="32">
        <f t="shared" ref="J195:L195" si="91">J184+J194</f>
        <v>625.26545454545453</v>
      </c>
      <c r="K195" s="32"/>
      <c r="L195" s="32">
        <f t="shared" si="91"/>
        <v>69.92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567.5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17.594857142857144</v>
      </c>
      <c r="H196" s="34">
        <f t="shared" si="92"/>
        <v>18.925839826839827</v>
      </c>
      <c r="I196" s="34">
        <f t="shared" si="92"/>
        <v>83.775686147186136</v>
      </c>
      <c r="J196" s="34">
        <f t="shared" si="92"/>
        <v>581.90597402597405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2023-11-02T16:00:14Z</dcterms:modified>
</cp:coreProperties>
</file>